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466" documentId="8_{06CCA957-555B-44D2-B47C-95BD2ED0B250}" xr6:coauthVersionLast="47" xr6:coauthVersionMax="47" xr10:uidLastSave="{4F459A84-715F-4710-AC01-44E3C507C353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C50" i="1"/>
  <c r="D50" i="1"/>
  <c r="G50" i="1"/>
  <c r="E60" i="1"/>
  <c r="O48" i="1"/>
  <c r="O14" i="1"/>
  <c r="O59" i="1"/>
  <c r="O58" i="1"/>
  <c r="N60" i="1"/>
  <c r="M60" i="1"/>
  <c r="L60" i="1"/>
  <c r="K60" i="1"/>
  <c r="J60" i="1"/>
  <c r="I60" i="1"/>
  <c r="H60" i="1"/>
  <c r="G60" i="1"/>
  <c r="F60" i="1"/>
  <c r="D60" i="1"/>
  <c r="C60" i="1"/>
  <c r="O47" i="1" l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5" i="1"/>
  <c r="N56" i="1"/>
  <c r="M56" i="1"/>
  <c r="L56" i="1"/>
  <c r="K56" i="1"/>
  <c r="K61" i="1" s="1"/>
  <c r="J56" i="1"/>
  <c r="I56" i="1"/>
  <c r="H56" i="1"/>
  <c r="G56" i="1"/>
  <c r="G61" i="1" s="1"/>
  <c r="F56" i="1"/>
  <c r="E56" i="1"/>
  <c r="D56" i="1"/>
  <c r="C56" i="1"/>
  <c r="O20" i="1"/>
  <c r="O19" i="1"/>
  <c r="O18" i="1"/>
  <c r="O17" i="1"/>
  <c r="O8" i="1" l="1"/>
  <c r="O60" i="1"/>
  <c r="O56" i="1"/>
  <c r="J61" i="1"/>
  <c r="H61" i="1"/>
  <c r="E50" i="1"/>
  <c r="F50" i="1"/>
  <c r="H50" i="1"/>
  <c r="I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L4" i="1" l="1"/>
  <c r="M4" i="1" s="1"/>
  <c r="I61" i="1"/>
  <c r="M61" i="1"/>
  <c r="D61" i="1"/>
  <c r="N61" i="1"/>
  <c r="G51" i="1"/>
  <c r="G62" i="1" s="1"/>
  <c r="K51" i="1"/>
  <c r="K62" i="1" s="1"/>
  <c r="M51" i="1"/>
  <c r="M62" i="1" s="1"/>
  <c r="I51" i="1"/>
  <c r="I62" i="1" s="1"/>
  <c r="E51" i="1"/>
  <c r="E62" i="1" s="1"/>
  <c r="O11" i="1"/>
  <c r="D51" i="1"/>
  <c r="D62" i="1" s="1"/>
  <c r="H51" i="1"/>
  <c r="H62" i="1" s="1"/>
  <c r="L51" i="1"/>
  <c r="L62" i="1" s="1"/>
  <c r="O50" i="1"/>
  <c r="N51" i="1"/>
  <c r="N62" i="1" s="1"/>
  <c r="J51" i="1"/>
  <c r="J62" i="1" s="1"/>
  <c r="F51" i="1"/>
  <c r="F62" i="1" s="1"/>
  <c r="E61" i="1"/>
  <c r="F61" i="1"/>
  <c r="L61" i="1"/>
  <c r="C51" i="1"/>
  <c r="C62" i="1" s="1"/>
  <c r="N4" i="1" l="1"/>
  <c r="O4" i="1" s="1"/>
  <c r="O51" i="1"/>
  <c r="O62" i="1" s="1"/>
  <c r="C61" i="1"/>
  <c r="O61" i="1" l="1"/>
</calcChain>
</file>

<file path=xl/sharedStrings.xml><?xml version="1.0" encoding="utf-8"?>
<sst xmlns="http://schemas.openxmlformats.org/spreadsheetml/2006/main" count="75" uniqueCount="75">
  <si>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</si>
  <si>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</si>
  <si>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</si>
  <si>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</si>
  <si>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</si>
  <si>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</si>
  <si>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</si>
  <si>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</si>
  <si>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</si>
  <si>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</si>
  <si>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</si>
  <si>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</si>
  <si>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</si>
  <si>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</si>
  <si>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</si>
  <si>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</si>
  <si>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</si>
  <si>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</si>
  <si>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</si>
  <si>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</si>
  <si>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</si>
  <si>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</si>
  <si>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</si>
  <si>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</si>
  <si>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</si>
  <si>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</si>
  <si>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</si>
  <si>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</si>
  <si>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</si>
  <si>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</si>
  <si>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</si>
  <si>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</si>
  <si>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</si>
  <si>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</si>
  <si>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</si>
  <si>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</si>
  <si>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</si>
  <si>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</si>
  <si>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</si>
  <si>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</si>
  <si>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</si>
  <si>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</si>
  <si>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</si>
  <si>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</si>
  <si>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</si>
  <si>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</si>
  <si>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</si>
  <si>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</si>
  <si>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</si>
  <si>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</si>
  <si>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</si>
  <si>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</si>
  <si>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</si>
  <si>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</si>
  <si>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</si>
  <si>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</si>
  <si>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</si>
  <si>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</si>
  <si>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</si>
  <si>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</si>
  <si>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</si>
  <si>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</si>
  <si>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</si>
  <si>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</si>
  <si>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</si>
  <si>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</si>
  <si>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</si>
  <si>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</si>
  <si>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</si>
  <si>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</si>
  <si>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Interest Income</t>
  </si>
  <si>
    <t>Reserve Interest Allocation</t>
  </si>
  <si>
    <t>Special Assessment Interest</t>
  </si>
  <si>
    <t>2024 Special Asmt Expense</t>
  </si>
  <si>
    <t>Watermark Projected Cash Flow - 2024 (With Actual Income and Expense Through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</si>
</sst>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4" fontId="3" fillId="0" borderId="29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zoomScaleNormal="100" workbookViewId="0">
      <pane ySplit="3" topLeftCell="A4" activePane="bottomLeft" state="frozen"/>
      <selection pane="bottomLeft" activeCell="K8" sqref="K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v>167170.26999999999</v>
      </c>
      <c r="I4" s="8">
        <v>156034.43</v>
      </c>
      <c r="J4" s="8">
        <v>149283.68</v>
      </c>
      <c r="K4" s="8">
        <v>103655.64</v>
      </c>
      <c r="L4" s="8">
        <f>K4+K11-K50+K56-K60</f>
        <v>99743.959999999992</v>
      </c>
      <c r="M4" s="8">
        <f>L4+L11-L50+L56-L60</f>
        <v>95832.28</v>
      </c>
      <c r="N4" s="8">
        <f>M4+M11-M50+M56-M60</f>
        <v>91870.6</v>
      </c>
      <c r="O4" s="29">
        <f>N4+N11-N50+N56-N60</f>
        <v>86309.08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603</v>
      </c>
      <c r="B9" s="45" t="s">
        <v>70</v>
      </c>
      <c r="C9" s="19"/>
      <c r="D9" s="19"/>
      <c r="E9" s="19"/>
      <c r="F9" s="19"/>
      <c r="G9" s="19"/>
      <c r="H9" s="19"/>
      <c r="I9" s="19"/>
      <c r="J9" s="19">
        <v>34.14</v>
      </c>
      <c r="K9" s="19"/>
      <c r="L9" s="19"/>
      <c r="M9" s="19"/>
      <c r="N9" s="19"/>
      <c r="O9" s="10"/>
    </row>
    <row r="10" spans="1:17" ht="11.15" customHeight="1" x14ac:dyDescent="0.35">
      <c r="A10" s="41">
        <v>604</v>
      </c>
      <c r="B10" s="45" t="s">
        <v>22</v>
      </c>
      <c r="C10" s="19"/>
      <c r="D10" s="19">
        <v>25</v>
      </c>
      <c r="E10" s="19">
        <v>25</v>
      </c>
      <c r="F10" s="19"/>
      <c r="G10" s="19"/>
      <c r="H10" s="19"/>
      <c r="I10" s="19">
        <v>25</v>
      </c>
      <c r="J10" s="19"/>
      <c r="K10" s="19"/>
      <c r="L10" s="19"/>
      <c r="M10" s="19"/>
      <c r="N10" s="19"/>
      <c r="O10" s="10">
        <f>SUM(C10:N10)</f>
        <v>75</v>
      </c>
    </row>
    <row r="11" spans="1:17" ht="12" customHeight="1" x14ac:dyDescent="0.35">
      <c r="A11" s="41"/>
      <c r="B11" s="46" t="s">
        <v>23</v>
      </c>
      <c r="C11" s="20">
        <f t="shared" ref="C11:O11" si="0">SUM(C8:C10)</f>
        <v>182000</v>
      </c>
      <c r="D11" s="20">
        <f t="shared" si="0"/>
        <v>9825</v>
      </c>
      <c r="E11" s="20">
        <f t="shared" si="0"/>
        <v>9825</v>
      </c>
      <c r="F11" s="20">
        <f t="shared" si="0"/>
        <v>9800</v>
      </c>
      <c r="G11" s="20">
        <f t="shared" si="0"/>
        <v>9800</v>
      </c>
      <c r="H11" s="20">
        <f t="shared" si="0"/>
        <v>9800</v>
      </c>
      <c r="I11" s="20">
        <f t="shared" si="0"/>
        <v>9825</v>
      </c>
      <c r="J11" s="20">
        <f t="shared" si="0"/>
        <v>9834.14</v>
      </c>
      <c r="K11" s="20">
        <f t="shared" si="0"/>
        <v>9800</v>
      </c>
      <c r="L11" s="20">
        <f t="shared" si="0"/>
        <v>9800</v>
      </c>
      <c r="M11" s="20">
        <f t="shared" si="0"/>
        <v>9800</v>
      </c>
      <c r="N11" s="20">
        <f t="shared" si="0"/>
        <v>9800</v>
      </c>
      <c r="O11" s="10">
        <f t="shared" si="0"/>
        <v>289875</v>
      </c>
    </row>
    <row r="12" spans="1:17" ht="11.15" customHeight="1" x14ac:dyDescent="0.35">
      <c r="A12" s="41"/>
      <c r="B12" s="42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25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6" si="1">SUM(C13:N13)</f>
        <v>18000</v>
      </c>
      <c r="Q13" s="28"/>
    </row>
    <row r="14" spans="1:17" ht="11.15" customHeight="1" x14ac:dyDescent="0.35">
      <c r="A14" s="41">
        <v>902</v>
      </c>
      <c r="B14" s="45" t="s">
        <v>26</v>
      </c>
      <c r="C14" s="19">
        <v>0</v>
      </c>
      <c r="D14" s="19">
        <v>0</v>
      </c>
      <c r="E14" s="19">
        <v>0</v>
      </c>
      <c r="F14" s="19">
        <v>0</v>
      </c>
      <c r="G14" s="19">
        <v>480</v>
      </c>
      <c r="H14" s="19">
        <v>0</v>
      </c>
      <c r="I14" s="19">
        <v>0</v>
      </c>
      <c r="J14" s="19">
        <v>0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1"/>
        <v>1146.6399999999999</v>
      </c>
      <c r="Q14" s="28"/>
    </row>
    <row r="15" spans="1:17" ht="11.15" customHeight="1" x14ac:dyDescent="0.35">
      <c r="A15" s="41">
        <v>903</v>
      </c>
      <c r="B15" s="45" t="s">
        <v>27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1"/>
        <v>6000</v>
      </c>
      <c r="Q15" s="28"/>
    </row>
    <row r="16" spans="1:17" ht="11.15" customHeight="1" x14ac:dyDescent="0.35">
      <c r="A16" s="41">
        <v>905</v>
      </c>
      <c r="B16" s="45" t="s">
        <v>28</v>
      </c>
      <c r="C16" s="19">
        <v>0</v>
      </c>
      <c r="D16" s="19">
        <v>84</v>
      </c>
      <c r="E16" s="19">
        <v>0</v>
      </c>
      <c r="F16" s="19">
        <v>228</v>
      </c>
      <c r="G16" s="19">
        <v>0</v>
      </c>
      <c r="H16" s="19">
        <v>228</v>
      </c>
      <c r="I16" s="19">
        <v>0</v>
      </c>
      <c r="J16" s="19">
        <v>180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1"/>
        <v>1386.6399999999999</v>
      </c>
      <c r="Q16" s="28"/>
    </row>
    <row r="17" spans="1:17" ht="11.15" customHeight="1" x14ac:dyDescent="0.35">
      <c r="A17" s="41">
        <v>906</v>
      </c>
      <c r="B17" s="45" t="s">
        <v>29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1"/>
        <v>15863.17</v>
      </c>
      <c r="Q17" s="28"/>
    </row>
    <row r="18" spans="1:17" ht="11.15" customHeight="1" x14ac:dyDescent="0.35">
      <c r="A18" s="41">
        <v>907</v>
      </c>
      <c r="B18" s="45" t="s">
        <v>30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1"/>
        <v>4209.5</v>
      </c>
      <c r="Q18" s="28"/>
    </row>
    <row r="19" spans="1:17" ht="11.15" customHeight="1" x14ac:dyDescent="0.35">
      <c r="A19" s="41">
        <v>909</v>
      </c>
      <c r="B19" s="45" t="s">
        <v>31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1"/>
        <v>650</v>
      </c>
      <c r="Q19" s="28"/>
    </row>
    <row r="20" spans="1:17" ht="11.15" customHeight="1" x14ac:dyDescent="0.35">
      <c r="A20" s="41">
        <v>910</v>
      </c>
      <c r="B20" s="45" t="s">
        <v>32</v>
      </c>
      <c r="C20" s="19"/>
      <c r="D20" s="19">
        <v>0</v>
      </c>
      <c r="E20" s="19">
        <v>0</v>
      </c>
      <c r="F20" s="19">
        <v>0</v>
      </c>
      <c r="G20" s="19">
        <v>57670.01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1"/>
        <v>57670.01</v>
      </c>
      <c r="Q20" s="28"/>
    </row>
    <row r="21" spans="1:17" ht="11.15" customHeight="1" x14ac:dyDescent="0.35">
      <c r="A21" s="41">
        <v>911</v>
      </c>
      <c r="B21" s="45" t="s">
        <v>33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5">
        <v>0</v>
      </c>
      <c r="J21" s="19">
        <v>12584</v>
      </c>
      <c r="K21" s="19">
        <v>0</v>
      </c>
      <c r="L21" s="19">
        <v>0</v>
      </c>
      <c r="M21" s="19">
        <v>0</v>
      </c>
      <c r="N21" s="19"/>
      <c r="O21" s="10">
        <f t="shared" si="1"/>
        <v>12584</v>
      </c>
      <c r="Q21" s="28"/>
    </row>
    <row r="22" spans="1:17" ht="11.15" customHeight="1" x14ac:dyDescent="0.35">
      <c r="A22" s="41">
        <v>912</v>
      </c>
      <c r="B22" s="45" t="s">
        <v>34</v>
      </c>
      <c r="C22" s="19">
        <v>0</v>
      </c>
      <c r="D22" s="19">
        <v>1996</v>
      </c>
      <c r="E22" s="19">
        <v>332</v>
      </c>
      <c r="F22" s="19">
        <v>300</v>
      </c>
      <c r="G22" s="19">
        <v>300</v>
      </c>
      <c r="H22" s="19">
        <v>464</v>
      </c>
      <c r="I22" s="19">
        <v>300</v>
      </c>
      <c r="J22" s="19">
        <v>300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1"/>
        <v>5272</v>
      </c>
      <c r="Q22" s="28"/>
    </row>
    <row r="23" spans="1:17" ht="11.15" customHeight="1" x14ac:dyDescent="0.35">
      <c r="A23" s="41">
        <v>913</v>
      </c>
      <c r="B23" s="45" t="s">
        <v>35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1"/>
        <v>333.36</v>
      </c>
      <c r="Q23" s="28"/>
    </row>
    <row r="24" spans="1:17" ht="11.15" customHeight="1" x14ac:dyDescent="0.35">
      <c r="A24" s="41">
        <v>914</v>
      </c>
      <c r="B24" s="45" t="s">
        <v>36</v>
      </c>
      <c r="C24" s="19">
        <v>214</v>
      </c>
      <c r="D24" s="19">
        <v>0</v>
      </c>
      <c r="E24" s="19">
        <v>0</v>
      </c>
      <c r="F24" s="19">
        <v>0</v>
      </c>
      <c r="G24" s="19">
        <v>250</v>
      </c>
      <c r="H24" s="19">
        <v>75</v>
      </c>
      <c r="I24" s="19">
        <v>0</v>
      </c>
      <c r="J24" s="19">
        <v>0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1"/>
        <v>805.63999999999987</v>
      </c>
      <c r="Q24" s="28"/>
    </row>
    <row r="25" spans="1:17" ht="11.15" customHeight="1" x14ac:dyDescent="0.35">
      <c r="A25" s="41">
        <v>915</v>
      </c>
      <c r="B25" s="45" t="s">
        <v>37</v>
      </c>
      <c r="C25" s="19">
        <v>0</v>
      </c>
      <c r="D25" s="19">
        <v>0</v>
      </c>
      <c r="E25" s="19">
        <v>0</v>
      </c>
      <c r="F25" s="19">
        <v>0</v>
      </c>
      <c r="G25" s="19">
        <v>49.99</v>
      </c>
      <c r="H25" s="19">
        <v>0</v>
      </c>
      <c r="I25" s="19">
        <v>0</v>
      </c>
      <c r="J25" s="19">
        <v>0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1"/>
        <v>83.350000000000009</v>
      </c>
      <c r="Q25" s="28"/>
    </row>
    <row r="26" spans="1:17" ht="11.15" customHeight="1" x14ac:dyDescent="0.35">
      <c r="A26" s="41">
        <v>916</v>
      </c>
      <c r="B26" s="45" t="s">
        <v>38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477.21</v>
      </c>
      <c r="H26" s="19">
        <v>30</v>
      </c>
      <c r="I26" s="19">
        <v>941.21</v>
      </c>
      <c r="J26" s="19">
        <v>315.11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1"/>
        <v>3758.03</v>
      </c>
      <c r="Q26" s="28"/>
    </row>
    <row r="27" spans="1:17" ht="11.15" customHeight="1" x14ac:dyDescent="0.35">
      <c r="A27" s="41">
        <v>918</v>
      </c>
      <c r="B27" s="45" t="s">
        <v>39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1"/>
        <v>1909.2</v>
      </c>
      <c r="Q27" s="28"/>
    </row>
    <row r="28" spans="1:17" ht="11.15" customHeight="1" x14ac:dyDescent="0.35">
      <c r="A28" s="41">
        <v>919</v>
      </c>
      <c r="B28" s="45" t="s">
        <v>40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1"/>
        <v>1043.0999999999999</v>
      </c>
      <c r="Q28" s="28"/>
    </row>
    <row r="29" spans="1:17" ht="11.15" customHeight="1" x14ac:dyDescent="0.35">
      <c r="A29" s="41">
        <v>922</v>
      </c>
      <c r="B29" s="45" t="s">
        <v>41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1078.79</v>
      </c>
      <c r="H29" s="19">
        <v>950</v>
      </c>
      <c r="I29" s="19">
        <v>3590.53</v>
      </c>
      <c r="J29" s="19">
        <v>1039.42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1"/>
        <v>21467.620000000003</v>
      </c>
      <c r="Q29" s="28"/>
    </row>
    <row r="30" spans="1:17" ht="11.15" customHeight="1" x14ac:dyDescent="0.35">
      <c r="A30" s="41">
        <v>923</v>
      </c>
      <c r="B30" s="45" t="s">
        <v>42</v>
      </c>
      <c r="C30" s="19">
        <v>0</v>
      </c>
      <c r="D30" s="19">
        <v>0</v>
      </c>
      <c r="E30" s="19">
        <v>0</v>
      </c>
      <c r="F30" s="19">
        <v>0</v>
      </c>
      <c r="G30" s="19">
        <v>500</v>
      </c>
      <c r="H30" s="19">
        <v>0</v>
      </c>
      <c r="I30" s="19">
        <v>12.75</v>
      </c>
      <c r="J30" s="19">
        <v>244.79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1"/>
        <v>1424.1799999999998</v>
      </c>
      <c r="Q30" s="28"/>
    </row>
    <row r="31" spans="1:17" ht="11.15" customHeight="1" x14ac:dyDescent="0.35">
      <c r="A31" s="41">
        <v>924</v>
      </c>
      <c r="B31" s="45" t="s">
        <v>43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402.57</v>
      </c>
      <c r="H31" s="19">
        <v>0</v>
      </c>
      <c r="I31" s="19">
        <v>25.39</v>
      </c>
      <c r="J31" s="19">
        <v>-9685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1"/>
        <v>7656.2199999999975</v>
      </c>
      <c r="Q31" s="28"/>
    </row>
    <row r="32" spans="1:17" ht="11.15" customHeight="1" x14ac:dyDescent="0.35">
      <c r="A32" s="41">
        <v>926</v>
      </c>
      <c r="B32" s="45" t="s">
        <v>44</v>
      </c>
      <c r="C32" s="19">
        <v>375</v>
      </c>
      <c r="D32" s="19">
        <v>0</v>
      </c>
      <c r="E32" s="19">
        <v>689</v>
      </c>
      <c r="F32" s="19">
        <v>375</v>
      </c>
      <c r="G32" s="19">
        <v>0</v>
      </c>
      <c r="H32" s="19">
        <v>0</v>
      </c>
      <c r="I32" s="19">
        <v>450</v>
      </c>
      <c r="J32" s="19">
        <v>841.22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1"/>
        <v>5396.8600000000006</v>
      </c>
      <c r="Q32" s="28"/>
    </row>
    <row r="33" spans="1:17" ht="11.15" customHeight="1" x14ac:dyDescent="0.35">
      <c r="A33" s="41">
        <v>928</v>
      </c>
      <c r="B33" s="45" t="s">
        <v>45</v>
      </c>
      <c r="C33" s="19">
        <v>0</v>
      </c>
      <c r="D33" s="19">
        <v>88.34</v>
      </c>
      <c r="E33" s="19">
        <v>0</v>
      </c>
      <c r="F33" s="19">
        <v>179.2</v>
      </c>
      <c r="G33" s="19">
        <v>78.069999999999993</v>
      </c>
      <c r="H33" s="19">
        <v>0</v>
      </c>
      <c r="I33" s="19">
        <v>1634.7</v>
      </c>
      <c r="J33" s="19">
        <v>928.06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1"/>
        <v>5908.37</v>
      </c>
      <c r="Q33" s="28"/>
    </row>
    <row r="34" spans="1:17" ht="11.15" customHeight="1" x14ac:dyDescent="0.35">
      <c r="A34" s="41">
        <v>929</v>
      </c>
      <c r="B34" s="45" t="s">
        <v>46</v>
      </c>
      <c r="C34" s="19">
        <v>1500</v>
      </c>
      <c r="D34" s="19">
        <v>750</v>
      </c>
      <c r="E34" s="19">
        <v>750</v>
      </c>
      <c r="F34" s="19">
        <v>750</v>
      </c>
      <c r="G34" s="19">
        <v>0</v>
      </c>
      <c r="H34" s="19">
        <v>750</v>
      </c>
      <c r="I34" s="19">
        <v>1500</v>
      </c>
      <c r="J34" s="19">
        <v>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1"/>
        <v>8800</v>
      </c>
      <c r="Q34" s="28"/>
    </row>
    <row r="35" spans="1:17" ht="11.15" customHeight="1" x14ac:dyDescent="0.35">
      <c r="A35" s="41">
        <v>993</v>
      </c>
      <c r="B35" s="45" t="s">
        <v>47</v>
      </c>
      <c r="C35" s="19">
        <v>0</v>
      </c>
      <c r="D35" s="19">
        <v>35.94</v>
      </c>
      <c r="E35" s="19">
        <v>0</v>
      </c>
      <c r="F35" s="19">
        <v>0</v>
      </c>
      <c r="G35" s="19">
        <v>0</v>
      </c>
      <c r="H35" s="19">
        <v>0</v>
      </c>
      <c r="I35" s="19">
        <v>593.86</v>
      </c>
      <c r="J35" s="19">
        <v>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1"/>
        <v>1029.8</v>
      </c>
      <c r="Q35" s="28"/>
    </row>
    <row r="36" spans="1:17" ht="11.15" customHeight="1" x14ac:dyDescent="0.35">
      <c r="A36" s="41">
        <v>932</v>
      </c>
      <c r="B36" s="45" t="s">
        <v>48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1"/>
        <v>33.36</v>
      </c>
      <c r="Q36" s="28"/>
    </row>
    <row r="37" spans="1:17" ht="11.15" customHeight="1" x14ac:dyDescent="0.35">
      <c r="A37" s="41">
        <v>934</v>
      </c>
      <c r="B37" s="45" t="s">
        <v>49</v>
      </c>
      <c r="C37" s="19">
        <v>167</v>
      </c>
      <c r="D37" s="19">
        <v>167</v>
      </c>
      <c r="E37" s="19">
        <v>167</v>
      </c>
      <c r="F37" s="19">
        <v>167</v>
      </c>
      <c r="G37" s="19">
        <v>167</v>
      </c>
      <c r="H37" s="19">
        <v>167</v>
      </c>
      <c r="I37" s="19">
        <v>167</v>
      </c>
      <c r="J37" s="19">
        <v>153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1"/>
        <v>1955.3599999999997</v>
      </c>
      <c r="Q37" s="28"/>
    </row>
    <row r="38" spans="1:17" ht="11.15" customHeight="1" x14ac:dyDescent="0.35">
      <c r="A38" s="41">
        <v>936</v>
      </c>
      <c r="B38" s="45" t="s">
        <v>50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216.32</v>
      </c>
      <c r="H38" s="19">
        <v>137.87</v>
      </c>
      <c r="I38" s="19">
        <v>216.44</v>
      </c>
      <c r="J38" s="19">
        <v>177.53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1"/>
        <v>3175.8700000000003</v>
      </c>
      <c r="Q38" s="28"/>
    </row>
    <row r="39" spans="1:17" ht="11.15" customHeight="1" x14ac:dyDescent="0.35">
      <c r="A39" s="41">
        <v>938</v>
      </c>
      <c r="B39" s="45" t="s">
        <v>51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2097.08</v>
      </c>
      <c r="H39" s="19">
        <v>2097.08</v>
      </c>
      <c r="I39" s="19">
        <v>2097.08</v>
      </c>
      <c r="J39" s="19">
        <v>2097.08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1"/>
        <v>26021.739999999994</v>
      </c>
      <c r="Q39" s="28"/>
    </row>
    <row r="40" spans="1:17" ht="11.15" customHeight="1" x14ac:dyDescent="0.35">
      <c r="A40" s="41">
        <v>939</v>
      </c>
      <c r="B40" s="45" t="s">
        <v>52</v>
      </c>
      <c r="C40" s="19">
        <v>0</v>
      </c>
      <c r="D40" s="19">
        <v>94.8</v>
      </c>
      <c r="E40" s="19">
        <v>0</v>
      </c>
      <c r="F40" s="19">
        <v>9</v>
      </c>
      <c r="G40" s="19">
        <v>10.8</v>
      </c>
      <c r="H40" s="19">
        <v>0</v>
      </c>
      <c r="I40" s="19">
        <v>15</v>
      </c>
      <c r="J40" s="19">
        <v>111.6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1"/>
        <v>407.84000000000003</v>
      </c>
      <c r="Q40" s="28"/>
    </row>
    <row r="41" spans="1:17" ht="11.15" customHeight="1" x14ac:dyDescent="0.35">
      <c r="A41" s="41">
        <v>942</v>
      </c>
      <c r="B41" s="45" t="s">
        <v>53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619.02</v>
      </c>
      <c r="H41" s="19">
        <v>619.02</v>
      </c>
      <c r="I41" s="19">
        <v>729.63</v>
      </c>
      <c r="J41" s="19">
        <v>709.52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1"/>
        <v>7291.39</v>
      </c>
      <c r="Q41" s="28"/>
    </row>
    <row r="42" spans="1:17" ht="11.15" customHeight="1" x14ac:dyDescent="0.35">
      <c r="A42" s="41">
        <v>944</v>
      </c>
      <c r="B42" s="45" t="s">
        <v>54</v>
      </c>
      <c r="C42" s="19">
        <v>0</v>
      </c>
      <c r="D42" s="19">
        <v>115.2</v>
      </c>
      <c r="E42" s="19">
        <v>107.28</v>
      </c>
      <c r="F42" s="19">
        <v>121.05</v>
      </c>
      <c r="G42" s="19">
        <v>120.94</v>
      </c>
      <c r="H42" s="19">
        <v>150.96</v>
      </c>
      <c r="I42" s="19">
        <v>159.63</v>
      </c>
      <c r="J42" s="19">
        <v>151.93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1"/>
        <v>1593.63</v>
      </c>
      <c r="Q42" s="28"/>
    </row>
    <row r="43" spans="1:17" ht="11.15" customHeight="1" x14ac:dyDescent="0.35">
      <c r="A43" s="41">
        <v>946</v>
      </c>
      <c r="B43" s="45" t="s">
        <v>55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562.96</v>
      </c>
      <c r="H43" s="19">
        <v>546.91</v>
      </c>
      <c r="I43" s="19">
        <v>702.06</v>
      </c>
      <c r="J43" s="19">
        <v>696.71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1"/>
        <v>6632.53</v>
      </c>
      <c r="Q43" s="28"/>
    </row>
    <row r="44" spans="1:17" ht="11.15" customHeight="1" x14ac:dyDescent="0.35">
      <c r="A44" s="41">
        <v>947</v>
      </c>
      <c r="B44" s="45" t="s">
        <v>56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809.41</v>
      </c>
      <c r="H44" s="19">
        <v>0</v>
      </c>
      <c r="I44" s="19">
        <v>312.47000000000003</v>
      </c>
      <c r="J44" s="19">
        <v>163.06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1"/>
        <v>9840.8100000000013</v>
      </c>
      <c r="Q44" s="28"/>
    </row>
    <row r="45" spans="1:17" ht="11.15" customHeight="1" x14ac:dyDescent="0.35">
      <c r="A45" s="41">
        <v>953</v>
      </c>
      <c r="B45" s="45" t="s">
        <v>57</v>
      </c>
      <c r="C45" s="19">
        <v>0</v>
      </c>
      <c r="D45" s="19">
        <v>289.95</v>
      </c>
      <c r="E45" s="19">
        <v>0</v>
      </c>
      <c r="F45" s="19">
        <v>0</v>
      </c>
      <c r="G45" s="19">
        <v>4138.8999999999996</v>
      </c>
      <c r="H45" s="19">
        <v>0</v>
      </c>
      <c r="I45" s="19">
        <v>4850</v>
      </c>
      <c r="J45" s="19">
        <v>7280.01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1"/>
        <v>18558.86</v>
      </c>
      <c r="Q45" s="28"/>
    </row>
    <row r="46" spans="1:17" ht="11.15" customHeight="1" x14ac:dyDescent="0.35">
      <c r="A46" s="41">
        <v>961</v>
      </c>
      <c r="B46" s="45" t="s">
        <v>58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1"/>
        <v>875</v>
      </c>
      <c r="Q46" s="28"/>
    </row>
    <row r="47" spans="1:17" ht="11.15" customHeight="1" x14ac:dyDescent="0.35">
      <c r="A47" s="41">
        <v>962</v>
      </c>
      <c r="B47" s="45" t="s">
        <v>59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49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715.64</v>
      </c>
      <c r="Q47" s="28"/>
    </row>
    <row r="48" spans="1:17" ht="11.15" customHeight="1" x14ac:dyDescent="0.35">
      <c r="A48" s="49">
        <v>992</v>
      </c>
      <c r="B48" s="50" t="s">
        <v>60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3233.36</v>
      </c>
      <c r="Q48" s="28"/>
    </row>
    <row r="49" spans="1:17" ht="11.15" customHeight="1" thickBot="1" x14ac:dyDescent="0.4">
      <c r="A49" s="49">
        <v>996</v>
      </c>
      <c r="B49" s="50" t="s">
        <v>71</v>
      </c>
      <c r="C49" s="65"/>
      <c r="D49" s="65"/>
      <c r="E49" s="65"/>
      <c r="F49" s="65"/>
      <c r="G49" s="65"/>
      <c r="H49" s="65"/>
      <c r="I49" s="65"/>
      <c r="J49" s="65">
        <v>34.14</v>
      </c>
      <c r="K49" s="65"/>
      <c r="L49" s="65"/>
      <c r="M49" s="65"/>
      <c r="N49" s="65"/>
      <c r="O49" s="12"/>
      <c r="Q49" s="28"/>
    </row>
    <row r="50" spans="1:17" ht="12" customHeight="1" thickBot="1" x14ac:dyDescent="0.4">
      <c r="A50" s="54"/>
      <c r="B50" s="55" t="s">
        <v>61</v>
      </c>
      <c r="C50" s="11">
        <f t="shared" ref="C50:I50" si="2">SUM(C13:C48)</f>
        <v>36385.46</v>
      </c>
      <c r="D50" s="11">
        <f t="shared" si="2"/>
        <v>24579.679999999997</v>
      </c>
      <c r="E50" s="11">
        <f t="shared" si="2"/>
        <v>12844.8</v>
      </c>
      <c r="F50" s="11">
        <f t="shared" si="2"/>
        <v>11196.880000000001</v>
      </c>
      <c r="G50" s="11">
        <f t="shared" si="2"/>
        <v>72104.070000000007</v>
      </c>
      <c r="H50" s="11">
        <f t="shared" si="2"/>
        <v>8290.84</v>
      </c>
      <c r="I50" s="11">
        <f t="shared" si="2"/>
        <v>20372.75</v>
      </c>
      <c r="J50" s="11">
        <f>SUM(J13:J49)</f>
        <v>20446.18</v>
      </c>
      <c r="K50" s="11">
        <f>SUM(K13:K48)</f>
        <v>13711.68</v>
      </c>
      <c r="L50" s="11">
        <f>SUM(L13:L48)</f>
        <v>13711.68</v>
      </c>
      <c r="M50" s="11">
        <f>SUM(M13:M48)</f>
        <v>13761.68</v>
      </c>
      <c r="N50" s="11">
        <f>SUM(N13:N48)</f>
        <v>15361.52</v>
      </c>
      <c r="O50" s="11">
        <f>SUM(O13:O48)</f>
        <v>262733.07999999996</v>
      </c>
      <c r="Q50" s="28"/>
    </row>
    <row r="51" spans="1:17" ht="12" customHeight="1" thickBot="1" x14ac:dyDescent="0.4">
      <c r="A51" s="49"/>
      <c r="B51" s="56" t="s">
        <v>62</v>
      </c>
      <c r="C51" s="12">
        <f t="shared" ref="C51:O51" si="3">C11-C50</f>
        <v>145614.54</v>
      </c>
      <c r="D51" s="12">
        <f t="shared" si="3"/>
        <v>-14754.679999999997</v>
      </c>
      <c r="E51" s="12">
        <f t="shared" si="3"/>
        <v>-3019.7999999999993</v>
      </c>
      <c r="F51" s="12">
        <f t="shared" si="3"/>
        <v>-1396.880000000001</v>
      </c>
      <c r="G51" s="12">
        <f t="shared" si="3"/>
        <v>-62304.070000000007</v>
      </c>
      <c r="H51" s="12">
        <f t="shared" si="3"/>
        <v>1509.1599999999999</v>
      </c>
      <c r="I51" s="12">
        <f t="shared" si="3"/>
        <v>-10547.75</v>
      </c>
      <c r="J51" s="12">
        <f t="shared" si="3"/>
        <v>-10612.04</v>
      </c>
      <c r="K51" s="12">
        <f t="shared" si="3"/>
        <v>-3911.6800000000003</v>
      </c>
      <c r="L51" s="12">
        <f t="shared" si="3"/>
        <v>-3911.6800000000003</v>
      </c>
      <c r="M51" s="12">
        <f t="shared" si="3"/>
        <v>-3961.6800000000003</v>
      </c>
      <c r="N51" s="12">
        <f t="shared" si="3"/>
        <v>-5561.52</v>
      </c>
      <c r="O51" s="12">
        <f t="shared" si="3"/>
        <v>27141.920000000042</v>
      </c>
    </row>
    <row r="52" spans="1:17" ht="11.15" customHeight="1" x14ac:dyDescent="0.35">
      <c r="A52" s="57"/>
      <c r="B52" s="58" t="s">
        <v>63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64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>
        <v>619</v>
      </c>
      <c r="B54" s="45" t="s">
        <v>72</v>
      </c>
      <c r="C54" s="19"/>
      <c r="D54" s="19"/>
      <c r="E54" s="19"/>
      <c r="F54" s="19"/>
      <c r="G54" s="19"/>
      <c r="H54" s="19"/>
      <c r="I54" s="19"/>
      <c r="J54" s="19">
        <v>46.76</v>
      </c>
      <c r="K54" s="19"/>
      <c r="L54" s="19"/>
      <c r="M54" s="19"/>
      <c r="N54" s="19"/>
      <c r="O54" s="10">
        <f>SUM(C54:N54)</f>
        <v>46.76</v>
      </c>
    </row>
    <row r="55" spans="1:17" ht="11.15" customHeight="1" x14ac:dyDescent="0.35">
      <c r="A55" s="41"/>
      <c r="B55" s="45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6" t="s">
        <v>65</v>
      </c>
      <c r="C56" s="20">
        <f t="shared" ref="C56:O56" si="4">SUM(C54:C55)</f>
        <v>0</v>
      </c>
      <c r="D56" s="20">
        <f t="shared" si="4"/>
        <v>0</v>
      </c>
      <c r="E56" s="20">
        <f t="shared" si="4"/>
        <v>0</v>
      </c>
      <c r="F56" s="20">
        <f t="shared" si="4"/>
        <v>0</v>
      </c>
      <c r="G56" s="20">
        <f t="shared" si="4"/>
        <v>0</v>
      </c>
      <c r="H56" s="20">
        <f t="shared" si="4"/>
        <v>0</v>
      </c>
      <c r="I56" s="20">
        <f t="shared" si="4"/>
        <v>0</v>
      </c>
      <c r="J56" s="20">
        <f t="shared" si="4"/>
        <v>46.76</v>
      </c>
      <c r="K56" s="20">
        <f t="shared" si="4"/>
        <v>0</v>
      </c>
      <c r="L56" s="20">
        <f t="shared" si="4"/>
        <v>0</v>
      </c>
      <c r="M56" s="20">
        <f t="shared" si="4"/>
        <v>0</v>
      </c>
      <c r="N56" s="20">
        <f t="shared" si="4"/>
        <v>0</v>
      </c>
      <c r="O56" s="10">
        <f t="shared" si="4"/>
        <v>46.76</v>
      </c>
    </row>
    <row r="57" spans="1:17" ht="11.15" customHeight="1" x14ac:dyDescent="0.35">
      <c r="A57" s="41"/>
      <c r="B57" s="59" t="s">
        <v>66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0"/>
    </row>
    <row r="58" spans="1:17" ht="11.15" customHeight="1" x14ac:dyDescent="0.35">
      <c r="A58" s="41">
        <v>966</v>
      </c>
      <c r="B58" s="45" t="s">
        <v>73</v>
      </c>
      <c r="C58" s="19">
        <v>0</v>
      </c>
      <c r="D58" s="19"/>
      <c r="E58" s="19"/>
      <c r="F58" s="19"/>
      <c r="G58" s="19"/>
      <c r="H58" s="19"/>
      <c r="I58" s="19"/>
      <c r="J58" s="19">
        <v>10000</v>
      </c>
      <c r="K58" s="19"/>
      <c r="L58" s="19"/>
      <c r="M58" s="19"/>
      <c r="N58" s="19"/>
      <c r="O58" s="10">
        <f>SUM(C58:N58)</f>
        <v>10000</v>
      </c>
    </row>
    <row r="59" spans="1:17" ht="11.15" customHeight="1" x14ac:dyDescent="0.35">
      <c r="A59" s="52"/>
      <c r="B59" s="5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10">
        <f>SUM(C59:N59)</f>
        <v>0</v>
      </c>
    </row>
    <row r="60" spans="1:17" ht="12" customHeight="1" thickBot="1" x14ac:dyDescent="0.4">
      <c r="A60" s="52"/>
      <c r="B60" s="60" t="s">
        <v>67</v>
      </c>
      <c r="C60" s="23">
        <f t="shared" ref="C60:O60" si="5">SUM(C58:C59)</f>
        <v>0</v>
      </c>
      <c r="D60" s="23">
        <f t="shared" si="5"/>
        <v>0</v>
      </c>
      <c r="E60" s="23">
        <f t="shared" si="5"/>
        <v>0</v>
      </c>
      <c r="F60" s="23">
        <f t="shared" si="5"/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10000</v>
      </c>
      <c r="K60" s="23">
        <f t="shared" si="5"/>
        <v>0</v>
      </c>
      <c r="L60" s="23">
        <f t="shared" si="5"/>
        <v>0</v>
      </c>
      <c r="M60" s="23">
        <f t="shared" si="5"/>
        <v>0</v>
      </c>
      <c r="N60" s="23">
        <f t="shared" si="5"/>
        <v>0</v>
      </c>
      <c r="O60" s="30">
        <f t="shared" si="5"/>
        <v>10000</v>
      </c>
    </row>
    <row r="61" spans="1:17" ht="12" customHeight="1" thickBot="1" x14ac:dyDescent="0.4">
      <c r="A61" s="61"/>
      <c r="B61" s="62" t="s">
        <v>68</v>
      </c>
      <c r="C61" s="24">
        <f t="shared" ref="C61:N61" si="6">C56-C60</f>
        <v>0</v>
      </c>
      <c r="D61" s="24">
        <f t="shared" si="6"/>
        <v>0</v>
      </c>
      <c r="E61" s="24">
        <f t="shared" si="6"/>
        <v>0</v>
      </c>
      <c r="F61" s="24">
        <f t="shared" si="6"/>
        <v>0</v>
      </c>
      <c r="G61" s="24">
        <f t="shared" si="6"/>
        <v>0</v>
      </c>
      <c r="H61" s="24">
        <f t="shared" si="6"/>
        <v>0</v>
      </c>
      <c r="I61" s="24">
        <f t="shared" si="6"/>
        <v>0</v>
      </c>
      <c r="J61" s="24">
        <f t="shared" si="6"/>
        <v>-9953.24</v>
      </c>
      <c r="K61" s="24">
        <f t="shared" si="6"/>
        <v>0</v>
      </c>
      <c r="L61" s="24">
        <f t="shared" si="6"/>
        <v>0</v>
      </c>
      <c r="M61" s="24">
        <f t="shared" si="6"/>
        <v>0</v>
      </c>
      <c r="N61" s="24">
        <f t="shared" si="6"/>
        <v>0</v>
      </c>
      <c r="O61" s="14">
        <f>SUM(C61:N61)</f>
        <v>-9953.24</v>
      </c>
    </row>
    <row r="62" spans="1:17" ht="12" customHeight="1" thickBot="1" x14ac:dyDescent="0.4">
      <c r="A62" s="63"/>
      <c r="B62" s="64" t="s">
        <v>69</v>
      </c>
      <c r="C62" s="25">
        <f t="shared" ref="C62:O62" si="7">C51+C56-C60</f>
        <v>145614.54</v>
      </c>
      <c r="D62" s="25">
        <f t="shared" si="7"/>
        <v>-14754.679999999997</v>
      </c>
      <c r="E62" s="25">
        <f t="shared" si="7"/>
        <v>-3019.7999999999993</v>
      </c>
      <c r="F62" s="25">
        <f t="shared" si="7"/>
        <v>-1396.880000000001</v>
      </c>
      <c r="G62" s="25">
        <f t="shared" si="7"/>
        <v>-62304.070000000007</v>
      </c>
      <c r="H62" s="25">
        <f t="shared" si="7"/>
        <v>1509.1599999999999</v>
      </c>
      <c r="I62" s="25">
        <f t="shared" si="7"/>
        <v>-10547.75</v>
      </c>
      <c r="J62" s="25">
        <f t="shared" si="7"/>
        <v>-20565.28</v>
      </c>
      <c r="K62" s="25">
        <f t="shared" si="7"/>
        <v>-3911.6800000000003</v>
      </c>
      <c r="L62" s="25">
        <f t="shared" si="7"/>
        <v>-3911.6800000000003</v>
      </c>
      <c r="M62" s="25">
        <f t="shared" si="7"/>
        <v>-3961.6800000000003</v>
      </c>
      <c r="N62" s="25">
        <f t="shared" si="7"/>
        <v>-5561.52</v>
      </c>
      <c r="O62" s="31">
        <f t="shared" si="7"/>
        <v>17188.68000000004</v>
      </c>
    </row>
    <row r="63" spans="1:17" ht="11.15" customHeight="1" x14ac:dyDescent="0.35"/>
    <row r="64" spans="1:17" ht="11.15" customHeight="1" x14ac:dyDescent="0.35"/>
    <row r="65" ht="11.15" customHeight="1" x14ac:dyDescent="0.35"/>
    <row r="66" ht="11.15" customHeight="1" x14ac:dyDescent="0.35"/>
    <row r="67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cp:lastPrinted>2024-09-10T15:58:34Z</cp:lastPrinted>
  <dcterms:created xsi:type="dcterms:W3CDTF">2016-10-19T18:42:03Z</dcterms:created>
  <dcterms:modified xsi:type="dcterms:W3CDTF">2024-09-10T16:24:45Z</dcterms:modified>
  <cp:category/>
  <cp:contentStatus/>
</cp:coreProperties>
</file>